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2"/>
  </bookViews>
  <sheets>
    <sheet sheetId="1" name="Mode d'emploi" state="visible" r:id="rId4"/>
    <sheet sheetId="2" name="Réglages" state="visible" r:id="rId5"/>
    <sheet sheetId="3" name="Notation" state="visible" r:id="rId6"/>
    <sheet sheetId="4" name="Justifications" state="visible" r:id="rId7"/>
  </sheet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E4" authorId="0">
      <text>
        <r>
          <t>Note = Nmax × Pmin / P</t>
        </r>
      </text>
    </comment>
    <comment ref="E5" authorId="0">
      <text>
        <r>
          <t>Note = Nmax × (1 − (P − Pmin) / Pmin), bornée à 0</t>
        </r>
      </text>
    </comment>
    <comment ref="E6" authorId="0">
      <text>
        <r>
          <t>Note = Nmax × (Pmax − P) / (Pmax − Pmin)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5" authorId="0">
      <text>
        <r>
          <t>Modes opératoires adaptés au site, phasage, gestion des interfaces</t>
        </r>
      </text>
    </comment>
    <comment ref="A6" authorId="0">
      <text>
        <r>
          <t>Conducteur de travaux et chef de chantier nommés, effectifs par phase</t>
        </r>
      </text>
    </comment>
    <comment ref="A7" authorId="0">
      <text>
        <r>
          <t>Planning détaillé, cohérent avec les moyens et le délai global</t>
        </r>
      </text>
    </comment>
    <comment ref="A8" authorId="0">
      <text>
        <r>
          <t>Matériel affecté, levage, installations de chantier</t>
        </r>
      </text>
    </comment>
    <comment ref="A9" authorId="0">
      <text>
        <r>
          <t>Tri, filières, nuisances, propreté du chantier</t>
        </r>
      </text>
    </comment>
    <comment ref="A10" authorId="0">
      <text>
        <r>
          <t>Risques propres au chantier, protections collectives</t>
        </r>
      </text>
    </comment>
    <comment ref="A11" authorId="0">
      <text>
        <r>
          <t>Autocontrôles, points d'arrêt, fiches techniques</t>
        </r>
      </text>
    </comment>
  </commentList>
</comments>
</file>

<file path=xl/sharedStrings.xml><?xml version="1.0" encoding="utf-8"?>
<sst xmlns="http://schemas.openxmlformats.org/spreadsheetml/2006/main" count="89" uniqueCount="81">
  <si>
    <t>Grille de notation des mémoires techniques</t>
  </si>
  <si>
    <t>Modèle gratuit proposé par Arkivia — logiciel de consultation des entreprises du BTP</t>
  </si>
  <si>
    <t>1. Onglet « Réglages » : saisissez la pondération du prix et de la valeur technique (par défaut 60 / 40), puis choisissez la formule de note prix annoncée dans votre règlement de consultation.</t>
  </si>
  <si>
    <t>2. Onglet « Notation » : adaptez les sous-critères et leurs points (cases jaunes). Le total des points doit être égal à la pondération de la valeur technique : la case de contrôle le vérifie.</t>
  </si>
  <si>
    <t>3. Saisissez le nom des entreprises (ligne 4), puis, pour chaque sous-critère, choisissez un niveau dans la liste : Non traité, Insuffisant, Moyen, Bon ou Très bon. Les points se calculent seuls.</t>
  </si>
  <si>
    <t>4. Saisissez le montant HT de chaque offre APRÈS contrôle arithmétique de la DPGF (montant corrigé). La note prix, la note totale et le rang se calculent seuls.</t>
  </si>
  <si>
    <t>5. Onglet « Justifications » : pour chaque note, notez la page ou le passage du mémoire qui la justifie. C'est ce qui rend l'analyse défendable devant le maître d'ouvrage et en cas de recours.</t>
  </si>
  <si>
    <t/>
  </si>
  <si>
    <t>Bonnes pratiques</t>
  </si>
  <si>
    <t>• Fixez les sous-critères, le barème et la formule de note prix AVANT d'ouvrir les offres, et appliquez-les à l'identique à toutes les entreprises.</t>
  </si>
  <si>
    <t>• En marché public, les sous-critères qui peuvent influencer la présentation des offres doivent être portés à la connaissance des candidats.</t>
  </si>
  <si>
    <t>• Les références de l'entreprise relèvent de l'examen des candidatures, pas de la notation des offres (marché public).</t>
  </si>
  <si>
    <t>• Notez la valeur technique avant de regarder les prix, pour ne pas être influencé.</t>
  </si>
  <si>
    <t>Pour aller plus loin (guides gratuits) :</t>
  </si>
  <si>
    <t>• Noter un mémoire technique : https://arkivia.tbcd.fr/guides/noter-memoire-technique</t>
  </si>
  <si>
    <t>• Note prix, les formules et laquelle choisir : https://arkivia.tbcd.fr/guides/note-prix-formules</t>
  </si>
  <si>
    <t>• Checklist de l'analyse des offres (32 points) : https://arkivia.tbcd.fr/outils/checklist-analyse-offres</t>
  </si>
  <si>
    <t>Arkivia fait ce travail à votre place : envoi de la consultation, dépôt des offres en ligne, contrôle de chaque ligne des DPGF (même scannées),</t>
  </si>
  <si>
    <t>notation des mémoires avec le passage qui justifie chaque note, classement et rapport en Word et en PDF. Vous gardez la décision.</t>
  </si>
  <si>
    <t>Découvrir Arkivia : https://arkivia.tbcd.fr/presentation?utm_source=grille-notation&amp;utm_medium=modele&amp;utm_campaign=outils-gratuits</t>
  </si>
  <si>
    <t>Réglages de la notation</t>
  </si>
  <si>
    <t>Cases jaunes : à adapter à votre règlement de consultation</t>
  </si>
  <si>
    <t>Formules disponibles</t>
  </si>
  <si>
    <t>Points du critère prix (Nmax)</t>
  </si>
  <si>
    <t>Proportionnelle inverse</t>
  </si>
  <si>
    <t>Points de la valeur technique</t>
  </si>
  <si>
    <t>Linéaire par rapport à la moins-disante</t>
  </si>
  <si>
    <t>Formule de la note prix</t>
  </si>
  <si>
    <t>Linéaire entre mini et maxi</t>
  </si>
  <si>
    <t>Formules (P = prix de l'offre, Pmin / Pmax = offre la moins chère / la plus chère)</t>
  </si>
  <si>
    <t>Note = Nmax × Pmin / P</t>
  </si>
  <si>
    <t>Note = Nmax × (1 − (P − Pmin) / Pmin), bornée à 0</t>
  </si>
  <si>
    <t>Note = Nmax × (Pmax − P) / (Pmax − Pmin)</t>
  </si>
  <si>
    <t>Barème des niveaux</t>
  </si>
  <si>
    <t>Niveau</t>
  </si>
  <si>
    <t>Coefficient</t>
  </si>
  <si>
    <t>Ce que l'on lit dans le mémoire</t>
  </si>
  <si>
    <t>Non traité</t>
  </si>
  <si>
    <t>Rubrique absente ou sans rapport avec le chantier</t>
  </si>
  <si>
    <t>Insuffisant</t>
  </si>
  <si>
    <t>Réponse générique, aucun élément propre à l'opération</t>
  </si>
  <si>
    <t>Moyen</t>
  </si>
  <si>
    <t>Réponse partielle, quelques éléments adaptés, lacunes notables</t>
  </si>
  <si>
    <t>Bon</t>
  </si>
  <si>
    <t>Réponse adaptée au chantier, complète sur l'essentiel</t>
  </si>
  <si>
    <t>Très bon</t>
  </si>
  <si>
    <t>Réponse précise, chiffrée, qui traite les points sensibles du projet</t>
  </si>
  <si>
    <t>Notation des offres</t>
  </si>
  <si>
    <t>Choisissez un niveau par sous-critère et saisissez le montant HT corrigé de chaque offre</t>
  </si>
  <si>
    <t>Sous-critère</t>
  </si>
  <si>
    <t>Points</t>
  </si>
  <si>
    <t>Entreprise A</t>
  </si>
  <si>
    <t>Entreprise B</t>
  </si>
  <si>
    <t>Entreprise C</t>
  </si>
  <si>
    <t>Entreprise D</t>
  </si>
  <si>
    <t>Entreprise E</t>
  </si>
  <si>
    <t>Entreprise F</t>
  </si>
  <si>
    <t>Entreprise G</t>
  </si>
  <si>
    <t>Entreprise H</t>
  </si>
  <si>
    <t>Méthodologie et organisation</t>
  </si>
  <si>
    <t>Moyens humains</t>
  </si>
  <si>
    <t>Planning</t>
  </si>
  <si>
    <t>Moyens matériels</t>
  </si>
  <si>
    <t>Environnement et déchets</t>
  </si>
  <si>
    <t>Sécurité et santé</t>
  </si>
  <si>
    <t>Qualité</t>
  </si>
  <si>
    <t>Total des points (doit égaler la valeur technique)</t>
  </si>
  <si>
    <t>Points obtenus</t>
  </si>
  <si>
    <t>sur</t>
  </si>
  <si>
    <t>Note technique</t>
  </si>
  <si>
    <t>Montant HT corrigé (€)</t>
  </si>
  <si>
    <t>Note prix</t>
  </si>
  <si>
    <t>Note totale</t>
  </si>
  <si>
    <t>Rang</t>
  </si>
  <si>
    <t>Le classement est une aide : la décision et sa motivation restent celles du maître d'œuvre et du maître d'ouvrage.</t>
  </si>
  <si>
    <t>Gagnez ces heures avec Arkivia : arkivia.tbcd.fr</t>
  </si>
  <si>
    <t>Justification de chaque note</t>
  </si>
  <si>
    <t>Une ligne par note : le passage du mémoire qui la justifie rend l'analyse défendable</t>
  </si>
  <si>
    <t>Entreprise</t>
  </si>
  <si>
    <t>Page / passage du mémoire</t>
  </si>
  <si>
    <t>Ce qui justifie la note (ou ce qui manque)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</si>
</sst>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9" x14ac:knownFonts="1">
    <font>
      <color theme="1"/>
      <family val="2"/>
      <scheme val="minor"/>
      <sz val="11"/>
      <name val="Calibri"/>
    </font>
    <font>
      <b/>
      <color rgb="FF0B1B2B"/>
      <sz val="16"/>
      <name val="Calibri"/>
    </font>
    <font>
      <i/>
      <color rgb="FF667085"/>
      <sz val="10"/>
      <name val="Calibri"/>
    </font>
    <font>
      <b/>
      <color rgb="FF0B1B2B"/>
    </font>
    <font>
      <b/>
      <u/>
      <color rgb="FF0593C6"/>
    </font>
    <font>
      <b/>
    </font>
    <font>
      <b/>
      <color rgb="FFFFFFFF"/>
    </font>
    <font>
      <i/>
    </font>
    <font>
      <i/>
      <color rgb="FF667085"/>
      <sz val="9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0593C6"/>
      </patternFill>
    </fill>
    <fill>
      <patternFill patternType="solid">
        <fgColor rgb="FFF2F4F7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0" fillId="2" borderId="1" xfId="0" applyFill="1" applyBorder="1"/>
    <xf numFmtId="0" fontId="3" fillId="0" borderId="0" xfId="0" applyFont="1"/>
    <xf numFmtId="0" fontId="6" fillId="3" borderId="1" xfId="0" applyFont="1" applyFill="1" applyBorder="1" applyAlignment="1">
      <alignment vertical="center" wrapText="1"/>
    </xf>
    <xf numFmtId="0" fontId="0" fillId="0" borderId="1" xfId="0" applyBorder="1"/>
    <xf numFmtId="9" fontId="0" fillId="2" borderId="1" xfId="0" applyNumberFormat="1" applyFill="1" applyBorder="1"/>
    <xf numFmtId="0" fontId="3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5" fillId="4" borderId="1" xfId="0" applyFont="1" applyFill="1" applyBorder="1"/>
    <xf numFmtId="0" fontId="0" fillId="4" borderId="1" xfId="0" applyFill="1" applyBorder="1" applyAlignment="1">
      <alignment horizontal="center"/>
    </xf>
    <xf numFmtId="2" fontId="5" fillId="4" borderId="1" xfId="0" applyNumberFormat="1" applyFont="1" applyFill="1" applyBorder="1" applyAlignment="1">
      <alignment horizontal="center"/>
    </xf>
    <xf numFmtId="0" fontId="0" fillId="4" borderId="1" xfId="0" applyFill="1" applyBorder="1"/>
    <xf numFmtId="164" fontId="0" fillId="2" borderId="1" xfId="0" applyNumberFormat="1" applyFill="1" applyBorder="1" applyAlignment="1">
      <alignment horizontal="center"/>
    </xf>
    <xf numFmtId="1" fontId="5" fillId="4" borderId="1" xfId="0" applyNumberFormat="1" applyFont="1" applyFill="1" applyBorder="1" applyAlignment="1">
      <alignment horizontal="center"/>
    </xf>
    <xf numFmtId="0" fontId="8" fillId="0" borderId="0" xfId="0" applyFont="1"/>
    <xf numFmtId="0" fontId="4" fillId="0" borderId="0" xfId="0" applyFont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kivia.tbcd.fr/presentation?utm_source=grille-notation&amp;utm_medium=modele&amp;utm_campaign=outils-gratuit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rkivia.tbcd.fr/presentation?utm_source=grille-notation&amp;utm_medium=modele&amp;utm_campaign=outils-gratuits" TargetMode="External"/><Relationship Id="rId2" Type="http://schemas.openxmlformats.org/officeDocument/2006/relationships/comments" Target="../comments3.xml"/><Relationship Id="rId3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93C6"/>
  </sheetPr>
  <dimension ref="A1:A23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4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7</v>
      </c>
    </row>
    <row r="16" spans="1:1" x14ac:dyDescent="0.25">
      <c r="A16" s="4" t="s">
        <v>13</v>
      </c>
    </row>
    <row r="17" spans="1:1" x14ac:dyDescent="0.25">
      <c r="A17" s="3" t="s">
        <v>14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x14ac:dyDescent="0.25">
      <c r="A20" s="3" t="s">
        <v>7</v>
      </c>
    </row>
    <row r="21" spans="1:1" x14ac:dyDescent="0.25">
      <c r="A21" s="3" t="s">
        <v>17</v>
      </c>
    </row>
    <row r="22" spans="1:1" x14ac:dyDescent="0.25">
      <c r="A22" s="3" t="s">
        <v>18</v>
      </c>
    </row>
    <row r="23" spans="1:1" x14ac:dyDescent="0.25">
      <c r="A23" s="5" t="s">
        <v>19</v>
      </c>
    </row>
  </sheetData>
  <hyperlinks>
    <hyperlink ref="A2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46" customWidth="1"/>
    <col min="2" max="2" width="16" customWidth="1"/>
    <col min="3" max="3" width="70" customWidth="1"/>
    <col min="4" max="4" width="4" customWidth="1"/>
    <col min="5" max="5" width="44" customWidth="1"/>
  </cols>
  <sheetData>
    <row r="1" spans="1:1" x14ac:dyDescent="0.25">
      <c r="A1" s="1" t="s">
        <v>20</v>
      </c>
    </row>
    <row r="2" spans="1:1" x14ac:dyDescent="0.25">
      <c r="A2" s="2" t="s">
        <v>21</v>
      </c>
    </row>
    <row r="3" spans="5:5" x14ac:dyDescent="0.25">
      <c r="E3" s="6" t="s">
        <v>22</v>
      </c>
    </row>
    <row r="4" spans="1:5" x14ac:dyDescent="0.25">
      <c r="A4" s="6" t="s">
        <v>23</v>
      </c>
      <c r="B4" s="7">
        <v>60</v>
      </c>
      <c r="E4" t="s">
        <v>24</v>
      </c>
    </row>
    <row r="5" spans="1:5" x14ac:dyDescent="0.25">
      <c r="A5" s="6" t="s">
        <v>25</v>
      </c>
      <c r="B5" s="7">
        <v>40</v>
      </c>
      <c r="E5" t="s">
        <v>26</v>
      </c>
    </row>
    <row r="6" spans="1:5" x14ac:dyDescent="0.25">
      <c r="A6" s="6" t="s">
        <v>27</v>
      </c>
      <c r="B6" s="7" t="s">
        <v>24</v>
      </c>
      <c r="C6" s="7"/>
      <c r="E6" t="s">
        <v>28</v>
      </c>
    </row>
    <row r="8" spans="1:1" x14ac:dyDescent="0.25">
      <c r="A8" s="8" t="s">
        <v>29</v>
      </c>
    </row>
    <row r="9" spans="1:3" x14ac:dyDescent="0.25">
      <c r="A9" t="s">
        <v>24</v>
      </c>
      <c r="B9" t="s">
        <v>30</v>
      </c>
      <c r="C9"/>
    </row>
    <row r="10" spans="1:3" x14ac:dyDescent="0.25">
      <c r="A10" t="s">
        <v>26</v>
      </c>
      <c r="B10" t="s">
        <v>31</v>
      </c>
      <c r="C10"/>
    </row>
    <row r="11" spans="1:3" x14ac:dyDescent="0.25">
      <c r="A11" t="s">
        <v>28</v>
      </c>
      <c r="B11" t="s">
        <v>32</v>
      </c>
      <c r="C11"/>
    </row>
    <row r="13" spans="1:1" x14ac:dyDescent="0.25">
      <c r="A13" s="8" t="s">
        <v>33</v>
      </c>
    </row>
    <row r="14" spans="1:3" x14ac:dyDescent="0.25">
      <c r="A14" s="9" t="s">
        <v>34</v>
      </c>
      <c r="B14" s="9" t="s">
        <v>35</v>
      </c>
      <c r="C14" s="9" t="s">
        <v>36</v>
      </c>
    </row>
    <row r="15" spans="1:3" x14ac:dyDescent="0.25">
      <c r="A15" s="10" t="s">
        <v>37</v>
      </c>
      <c r="B15" s="11">
        <v>0</v>
      </c>
      <c r="C15" s="10" t="s">
        <v>38</v>
      </c>
    </row>
    <row r="16" spans="1:3" x14ac:dyDescent="0.25">
      <c r="A16" s="10" t="s">
        <v>39</v>
      </c>
      <c r="B16" s="11">
        <v>0.25</v>
      </c>
      <c r="C16" s="10" t="s">
        <v>40</v>
      </c>
    </row>
    <row r="17" spans="1:3" x14ac:dyDescent="0.25">
      <c r="A17" s="10" t="s">
        <v>41</v>
      </c>
      <c r="B17" s="11">
        <v>0.5</v>
      </c>
      <c r="C17" s="10" t="s">
        <v>42</v>
      </c>
    </row>
    <row r="18" spans="1:3" x14ac:dyDescent="0.25">
      <c r="A18" s="10" t="s">
        <v>43</v>
      </c>
      <c r="B18" s="11">
        <v>0.75</v>
      </c>
      <c r="C18" s="10" t="s">
        <v>44</v>
      </c>
    </row>
    <row r="19" spans="1:3" x14ac:dyDescent="0.25">
      <c r="A19" s="10" t="s">
        <v>45</v>
      </c>
      <c r="B19" s="11">
        <v>1</v>
      </c>
      <c r="C19" s="10" t="s">
        <v>46</v>
      </c>
    </row>
  </sheetData>
  <mergeCells count="4">
    <mergeCell ref="B6:C6"/>
    <mergeCell ref="B9:C9"/>
    <mergeCell ref="B10:C10"/>
    <mergeCell ref="B11:C11"/>
  </mergeCells>
  <dataValidations count="1">
    <dataValidation type="list" showErrorMessage="1" errorTitle="Formule" error="Choisissez une formule de la liste." sqref="B6">
      <formula1>$E$4:$E$6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36" customWidth="1"/>
    <col min="2" max="2" width="10" customWidth="1"/>
    <col min="3" max="10" width="16" customWidth="1"/>
  </cols>
  <sheetData>
    <row r="1" spans="1:1" x14ac:dyDescent="0.25">
      <c r="A1" s="1" t="s">
        <v>47</v>
      </c>
    </row>
    <row r="2" spans="1:1" x14ac:dyDescent="0.25">
      <c r="A2" s="2" t="s">
        <v>48</v>
      </c>
    </row>
    <row r="4" spans="1:10" x14ac:dyDescent="0.25">
      <c r="A4" s="9" t="s">
        <v>49</v>
      </c>
      <c r="B4" s="9" t="s">
        <v>50</v>
      </c>
      <c r="C4" s="12" t="s">
        <v>51</v>
      </c>
      <c r="D4" s="12" t="s">
        <v>52</v>
      </c>
      <c r="E4" s="12" t="s">
        <v>53</v>
      </c>
      <c r="F4" s="12" t="s">
        <v>54</v>
      </c>
      <c r="G4" s="12" t="s">
        <v>55</v>
      </c>
      <c r="H4" s="12" t="s">
        <v>56</v>
      </c>
      <c r="I4" s="12" t="s">
        <v>57</v>
      </c>
      <c r="J4" s="12" t="s">
        <v>58</v>
      </c>
    </row>
    <row r="5" spans="1:10" x14ac:dyDescent="0.25">
      <c r="A5" s="7" t="s">
        <v>59</v>
      </c>
      <c r="B5" s="13">
        <v>12</v>
      </c>
      <c r="C5" s="13"/>
      <c r="D5" s="13"/>
      <c r="E5" s="13"/>
      <c r="F5" s="13"/>
      <c r="G5" s="13"/>
      <c r="H5" s="13"/>
      <c r="I5" s="13"/>
      <c r="J5" s="13"/>
    </row>
    <row r="6" spans="1:10" x14ac:dyDescent="0.25">
      <c r="A6" s="7" t="s">
        <v>60</v>
      </c>
      <c r="B6" s="13">
        <v>8</v>
      </c>
      <c r="C6" s="13"/>
      <c r="D6" s="13"/>
      <c r="E6" s="13"/>
      <c r="F6" s="13"/>
      <c r="G6" s="13"/>
      <c r="H6" s="13"/>
      <c r="I6" s="13"/>
      <c r="J6" s="13"/>
    </row>
    <row r="7" spans="1:10" x14ac:dyDescent="0.25">
      <c r="A7" s="7" t="s">
        <v>61</v>
      </c>
      <c r="B7" s="13">
        <v>8</v>
      </c>
      <c r="C7" s="13"/>
      <c r="D7" s="13"/>
      <c r="E7" s="13"/>
      <c r="F7" s="13"/>
      <c r="G7" s="13"/>
      <c r="H7" s="13"/>
      <c r="I7" s="13"/>
      <c r="J7" s="13"/>
    </row>
    <row r="8" spans="1:10" x14ac:dyDescent="0.25">
      <c r="A8" s="7" t="s">
        <v>62</v>
      </c>
      <c r="B8" s="13">
        <v>4</v>
      </c>
      <c r="C8" s="13"/>
      <c r="D8" s="13"/>
      <c r="E8" s="13"/>
      <c r="F8" s="13"/>
      <c r="G8" s="13"/>
      <c r="H8" s="13"/>
      <c r="I8" s="13"/>
      <c r="J8" s="13"/>
    </row>
    <row r="9" spans="1:10" x14ac:dyDescent="0.25">
      <c r="A9" s="7" t="s">
        <v>63</v>
      </c>
      <c r="B9" s="13">
        <v>4</v>
      </c>
      <c r="C9" s="13"/>
      <c r="D9" s="13"/>
      <c r="E9" s="13"/>
      <c r="F9" s="13"/>
      <c r="G9" s="13"/>
      <c r="H9" s="13"/>
      <c r="I9" s="13"/>
      <c r="J9" s="13"/>
    </row>
    <row r="10" spans="1:10" x14ac:dyDescent="0.25">
      <c r="A10" s="7" t="s">
        <v>64</v>
      </c>
      <c r="B10" s="13">
        <v>2</v>
      </c>
      <c r="C10" s="13"/>
      <c r="D10" s="13"/>
      <c r="E10" s="13"/>
      <c r="F10" s="13"/>
      <c r="G10" s="13"/>
      <c r="H10" s="13"/>
      <c r="I10" s="13"/>
      <c r="J10" s="13"/>
    </row>
    <row r="11" spans="1:10" x14ac:dyDescent="0.25">
      <c r="A11" s="7" t="s">
        <v>65</v>
      </c>
      <c r="B11" s="13">
        <v>2</v>
      </c>
      <c r="C11" s="13"/>
      <c r="D11" s="13"/>
      <c r="E11" s="13"/>
      <c r="F11" s="13"/>
      <c r="G11" s="13"/>
      <c r="H11" s="13"/>
      <c r="I11" s="13"/>
      <c r="J11" s="13"/>
    </row>
    <row r="12" spans="1:5" x14ac:dyDescent="0.25">
      <c r="A12" s="14" t="s">
        <v>66</v>
      </c>
      <c r="B12" s="15">
        <f>SUM(B5:B11)</f>
      </c>
      <c r="C12">
        <f>IF(B12='Réglages'!$B$5,"✓ conforme","⚠ écart avec les réglages : "&amp;TEXT(B12-'Réglages'!$B$5,"+0;-0")&amp;" pt")</f>
      </c>
      <c r="D12"/>
      <c r="E12"/>
    </row>
    <row r="14" spans="1:10" x14ac:dyDescent="0.25">
      <c r="A14" s="9" t="s">
        <v>67</v>
      </c>
      <c r="B14" s="9" t="s">
        <v>68</v>
      </c>
      <c r="C14" s="16">
        <f>C$4</f>
      </c>
      <c r="D14" s="16">
        <f>D$4</f>
      </c>
      <c r="E14" s="16">
        <f>E$4</f>
      </c>
      <c r="F14" s="16">
        <f>F$4</f>
      </c>
      <c r="G14" s="16">
        <f>G$4</f>
      </c>
      <c r="H14" s="16">
        <f>H$4</f>
      </c>
      <c r="I14" s="16">
        <f>I$4</f>
      </c>
      <c r="J14" s="16">
        <f>J$4</f>
      </c>
    </row>
    <row r="15" spans="1:10" x14ac:dyDescent="0.25">
      <c r="A15" s="10">
        <f>A5</f>
      </c>
      <c r="B15" s="17">
        <f>B5</f>
      </c>
      <c r="C15" s="18">
        <f>IF(C5="","",$B5*INDEX('Réglages'!$B$15:$B$19,MATCH(C5,'Réglages'!$A$15:$A$19,0)))</f>
      </c>
      <c r="D15" s="18">
        <f>IF(D5="","",$B5*INDEX('Réglages'!$B$15:$B$19,MATCH(D5,'Réglages'!$A$15:$A$19,0)))</f>
      </c>
      <c r="E15" s="18">
        <f>IF(E5="","",$B5*INDEX('Réglages'!$B$15:$B$19,MATCH(E5,'Réglages'!$A$15:$A$19,0)))</f>
      </c>
      <c r="F15" s="18">
        <f>IF(F5="","",$B5*INDEX('Réglages'!$B$15:$B$19,MATCH(F5,'Réglages'!$A$15:$A$19,0)))</f>
      </c>
      <c r="G15" s="18">
        <f>IF(G5="","",$B5*INDEX('Réglages'!$B$15:$B$19,MATCH(G5,'Réglages'!$A$15:$A$19,0)))</f>
      </c>
      <c r="H15" s="18">
        <f>IF(H5="","",$B5*INDEX('Réglages'!$B$15:$B$19,MATCH(H5,'Réglages'!$A$15:$A$19,0)))</f>
      </c>
      <c r="I15" s="18">
        <f>IF(I5="","",$B5*INDEX('Réglages'!$B$15:$B$19,MATCH(I5,'Réglages'!$A$15:$A$19,0)))</f>
      </c>
      <c r="J15" s="18">
        <f>IF(J5="","",$B5*INDEX('Réglages'!$B$15:$B$19,MATCH(J5,'Réglages'!$A$15:$A$19,0)))</f>
      </c>
    </row>
    <row r="16" spans="1:10" x14ac:dyDescent="0.25">
      <c r="A16" s="10">
        <f>A6</f>
      </c>
      <c r="B16" s="17">
        <f>B6</f>
      </c>
      <c r="C16" s="18">
        <f>IF(C6="","",$B6*INDEX('Réglages'!$B$15:$B$19,MATCH(C6,'Réglages'!$A$15:$A$19,0)))</f>
      </c>
      <c r="D16" s="18">
        <f>IF(D6="","",$B6*INDEX('Réglages'!$B$15:$B$19,MATCH(D6,'Réglages'!$A$15:$A$19,0)))</f>
      </c>
      <c r="E16" s="18">
        <f>IF(E6="","",$B6*INDEX('Réglages'!$B$15:$B$19,MATCH(E6,'Réglages'!$A$15:$A$19,0)))</f>
      </c>
      <c r="F16" s="18">
        <f>IF(F6="","",$B6*INDEX('Réglages'!$B$15:$B$19,MATCH(F6,'Réglages'!$A$15:$A$19,0)))</f>
      </c>
      <c r="G16" s="18">
        <f>IF(G6="","",$B6*INDEX('Réglages'!$B$15:$B$19,MATCH(G6,'Réglages'!$A$15:$A$19,0)))</f>
      </c>
      <c r="H16" s="18">
        <f>IF(H6="","",$B6*INDEX('Réglages'!$B$15:$B$19,MATCH(H6,'Réglages'!$A$15:$A$19,0)))</f>
      </c>
      <c r="I16" s="18">
        <f>IF(I6="","",$B6*INDEX('Réglages'!$B$15:$B$19,MATCH(I6,'Réglages'!$A$15:$A$19,0)))</f>
      </c>
      <c r="J16" s="18">
        <f>IF(J6="","",$B6*INDEX('Réglages'!$B$15:$B$19,MATCH(J6,'Réglages'!$A$15:$A$19,0)))</f>
      </c>
    </row>
    <row r="17" spans="1:10" x14ac:dyDescent="0.25">
      <c r="A17" s="10">
        <f>A7</f>
      </c>
      <c r="B17" s="17">
        <f>B7</f>
      </c>
      <c r="C17" s="18">
        <f>IF(C7="","",$B7*INDEX('Réglages'!$B$15:$B$19,MATCH(C7,'Réglages'!$A$15:$A$19,0)))</f>
      </c>
      <c r="D17" s="18">
        <f>IF(D7="","",$B7*INDEX('Réglages'!$B$15:$B$19,MATCH(D7,'Réglages'!$A$15:$A$19,0)))</f>
      </c>
      <c r="E17" s="18">
        <f>IF(E7="","",$B7*INDEX('Réglages'!$B$15:$B$19,MATCH(E7,'Réglages'!$A$15:$A$19,0)))</f>
      </c>
      <c r="F17" s="18">
        <f>IF(F7="","",$B7*INDEX('Réglages'!$B$15:$B$19,MATCH(F7,'Réglages'!$A$15:$A$19,0)))</f>
      </c>
      <c r="G17" s="18">
        <f>IF(G7="","",$B7*INDEX('Réglages'!$B$15:$B$19,MATCH(G7,'Réglages'!$A$15:$A$19,0)))</f>
      </c>
      <c r="H17" s="18">
        <f>IF(H7="","",$B7*INDEX('Réglages'!$B$15:$B$19,MATCH(H7,'Réglages'!$A$15:$A$19,0)))</f>
      </c>
      <c r="I17" s="18">
        <f>IF(I7="","",$B7*INDEX('Réglages'!$B$15:$B$19,MATCH(I7,'Réglages'!$A$15:$A$19,0)))</f>
      </c>
      <c r="J17" s="18">
        <f>IF(J7="","",$B7*INDEX('Réglages'!$B$15:$B$19,MATCH(J7,'Réglages'!$A$15:$A$19,0)))</f>
      </c>
    </row>
    <row r="18" spans="1:10" x14ac:dyDescent="0.25">
      <c r="A18" s="10">
        <f>A8</f>
      </c>
      <c r="B18" s="17">
        <f>B8</f>
      </c>
      <c r="C18" s="18">
        <f>IF(C8="","",$B8*INDEX('Réglages'!$B$15:$B$19,MATCH(C8,'Réglages'!$A$15:$A$19,0)))</f>
      </c>
      <c r="D18" s="18">
        <f>IF(D8="","",$B8*INDEX('Réglages'!$B$15:$B$19,MATCH(D8,'Réglages'!$A$15:$A$19,0)))</f>
      </c>
      <c r="E18" s="18">
        <f>IF(E8="","",$B8*INDEX('Réglages'!$B$15:$B$19,MATCH(E8,'Réglages'!$A$15:$A$19,0)))</f>
      </c>
      <c r="F18" s="18">
        <f>IF(F8="","",$B8*INDEX('Réglages'!$B$15:$B$19,MATCH(F8,'Réglages'!$A$15:$A$19,0)))</f>
      </c>
      <c r="G18" s="18">
        <f>IF(G8="","",$B8*INDEX('Réglages'!$B$15:$B$19,MATCH(G8,'Réglages'!$A$15:$A$19,0)))</f>
      </c>
      <c r="H18" s="18">
        <f>IF(H8="","",$B8*INDEX('Réglages'!$B$15:$B$19,MATCH(H8,'Réglages'!$A$15:$A$19,0)))</f>
      </c>
      <c r="I18" s="18">
        <f>IF(I8="","",$B8*INDEX('Réglages'!$B$15:$B$19,MATCH(I8,'Réglages'!$A$15:$A$19,0)))</f>
      </c>
      <c r="J18" s="18">
        <f>IF(J8="","",$B8*INDEX('Réglages'!$B$15:$B$19,MATCH(J8,'Réglages'!$A$15:$A$19,0)))</f>
      </c>
    </row>
    <row r="19" spans="1:10" x14ac:dyDescent="0.25">
      <c r="A19" s="10">
        <f>A9</f>
      </c>
      <c r="B19" s="17">
        <f>B9</f>
      </c>
      <c r="C19" s="18">
        <f>IF(C9="","",$B9*INDEX('Réglages'!$B$15:$B$19,MATCH(C9,'Réglages'!$A$15:$A$19,0)))</f>
      </c>
      <c r="D19" s="18">
        <f>IF(D9="","",$B9*INDEX('Réglages'!$B$15:$B$19,MATCH(D9,'Réglages'!$A$15:$A$19,0)))</f>
      </c>
      <c r="E19" s="18">
        <f>IF(E9="","",$B9*INDEX('Réglages'!$B$15:$B$19,MATCH(E9,'Réglages'!$A$15:$A$19,0)))</f>
      </c>
      <c r="F19" s="18">
        <f>IF(F9="","",$B9*INDEX('Réglages'!$B$15:$B$19,MATCH(F9,'Réglages'!$A$15:$A$19,0)))</f>
      </c>
      <c r="G19" s="18">
        <f>IF(G9="","",$B9*INDEX('Réglages'!$B$15:$B$19,MATCH(G9,'Réglages'!$A$15:$A$19,0)))</f>
      </c>
      <c r="H19" s="18">
        <f>IF(H9="","",$B9*INDEX('Réglages'!$B$15:$B$19,MATCH(H9,'Réglages'!$A$15:$A$19,0)))</f>
      </c>
      <c r="I19" s="18">
        <f>IF(I9="","",$B9*INDEX('Réglages'!$B$15:$B$19,MATCH(I9,'Réglages'!$A$15:$A$19,0)))</f>
      </c>
      <c r="J19" s="18">
        <f>IF(J9="","",$B9*INDEX('Réglages'!$B$15:$B$19,MATCH(J9,'Réglages'!$A$15:$A$19,0)))</f>
      </c>
    </row>
    <row r="20" spans="1:10" x14ac:dyDescent="0.25">
      <c r="A20" s="10">
        <f>A10</f>
      </c>
      <c r="B20" s="17">
        <f>B10</f>
      </c>
      <c r="C20" s="18">
        <f>IF(C10="","",$B10*INDEX('Réglages'!$B$15:$B$19,MATCH(C10,'Réglages'!$A$15:$A$19,0)))</f>
      </c>
      <c r="D20" s="18">
        <f>IF(D10="","",$B10*INDEX('Réglages'!$B$15:$B$19,MATCH(D10,'Réglages'!$A$15:$A$19,0)))</f>
      </c>
      <c r="E20" s="18">
        <f>IF(E10="","",$B10*INDEX('Réglages'!$B$15:$B$19,MATCH(E10,'Réglages'!$A$15:$A$19,0)))</f>
      </c>
      <c r="F20" s="18">
        <f>IF(F10="","",$B10*INDEX('Réglages'!$B$15:$B$19,MATCH(F10,'Réglages'!$A$15:$A$19,0)))</f>
      </c>
      <c r="G20" s="18">
        <f>IF(G10="","",$B10*INDEX('Réglages'!$B$15:$B$19,MATCH(G10,'Réglages'!$A$15:$A$19,0)))</f>
      </c>
      <c r="H20" s="18">
        <f>IF(H10="","",$B10*INDEX('Réglages'!$B$15:$B$19,MATCH(H10,'Réglages'!$A$15:$A$19,0)))</f>
      </c>
      <c r="I20" s="18">
        <f>IF(I10="","",$B10*INDEX('Réglages'!$B$15:$B$19,MATCH(I10,'Réglages'!$A$15:$A$19,0)))</f>
      </c>
      <c r="J20" s="18">
        <f>IF(J10="","",$B10*INDEX('Réglages'!$B$15:$B$19,MATCH(J10,'Réglages'!$A$15:$A$19,0)))</f>
      </c>
    </row>
    <row r="21" spans="1:10" x14ac:dyDescent="0.25">
      <c r="A21" s="10">
        <f>A11</f>
      </c>
      <c r="B21" s="17">
        <f>B11</f>
      </c>
      <c r="C21" s="18">
        <f>IF(C11="","",$B11*INDEX('Réglages'!$B$15:$B$19,MATCH(C11,'Réglages'!$A$15:$A$19,0)))</f>
      </c>
      <c r="D21" s="18">
        <f>IF(D11="","",$B11*INDEX('Réglages'!$B$15:$B$19,MATCH(D11,'Réglages'!$A$15:$A$19,0)))</f>
      </c>
      <c r="E21" s="18">
        <f>IF(E11="","",$B11*INDEX('Réglages'!$B$15:$B$19,MATCH(E11,'Réglages'!$A$15:$A$19,0)))</f>
      </c>
      <c r="F21" s="18">
        <f>IF(F11="","",$B11*INDEX('Réglages'!$B$15:$B$19,MATCH(F11,'Réglages'!$A$15:$A$19,0)))</f>
      </c>
      <c r="G21" s="18">
        <f>IF(G11="","",$B11*INDEX('Réglages'!$B$15:$B$19,MATCH(G11,'Réglages'!$A$15:$A$19,0)))</f>
      </c>
      <c r="H21" s="18">
        <f>IF(H11="","",$B11*INDEX('Réglages'!$B$15:$B$19,MATCH(H11,'Réglages'!$A$15:$A$19,0)))</f>
      </c>
      <c r="I21" s="18">
        <f>IF(I11="","",$B11*INDEX('Réglages'!$B$15:$B$19,MATCH(I11,'Réglages'!$A$15:$A$19,0)))</f>
      </c>
      <c r="J21" s="18">
        <f>IF(J11="","",$B11*INDEX('Réglages'!$B$15:$B$19,MATCH(J11,'Réglages'!$A$15:$A$19,0)))</f>
      </c>
    </row>
    <row r="22" spans="1:10" x14ac:dyDescent="0.25">
      <c r="A22" s="19" t="s">
        <v>69</v>
      </c>
      <c r="B22" s="20">
        <f>'Réglages'!$B$5</f>
      </c>
      <c r="C22" s="21">
        <f>IF(COUNTA(C5:C11)=0,"",SUM(C15:C21))</f>
      </c>
      <c r="D22" s="21">
        <f>IF(COUNTA(D5:D11)=0,"",SUM(D15:D21))</f>
      </c>
      <c r="E22" s="21">
        <f>IF(COUNTA(E5:E11)=0,"",SUM(E15:E21))</f>
      </c>
      <c r="F22" s="21">
        <f>IF(COUNTA(F5:F11)=0,"",SUM(F15:F21))</f>
      </c>
      <c r="G22" s="21">
        <f>IF(COUNTA(G5:G11)=0,"",SUM(G15:G21))</f>
      </c>
      <c r="H22" s="21">
        <f>IF(COUNTA(H5:H11)=0,"",SUM(H15:H21))</f>
      </c>
      <c r="I22" s="21">
        <f>IF(COUNTA(I5:I11)=0,"",SUM(I15:I21))</f>
      </c>
      <c r="J22" s="21">
        <f>IF(COUNTA(J5:J11)=0,"",SUM(J15:J21))</f>
      </c>
    </row>
    <row r="24" spans="1:10" x14ac:dyDescent="0.25">
      <c r="A24" s="19" t="s">
        <v>70</v>
      </c>
      <c r="B24" s="22"/>
      <c r="C24" s="23"/>
      <c r="D24" s="23"/>
      <c r="E24" s="23"/>
      <c r="F24" s="23"/>
      <c r="G24" s="23"/>
      <c r="H24" s="23"/>
      <c r="I24" s="23"/>
      <c r="J24" s="23"/>
    </row>
    <row r="25" spans="1:10" x14ac:dyDescent="0.25">
      <c r="A25" s="19" t="s">
        <v>71</v>
      </c>
      <c r="B25" s="20">
        <f>'Réglages'!$B$4</f>
      </c>
      <c r="C25" s="21">
        <f>IF(C24="","",ROUND(CHOOSE(MATCH('Réglages'!$B$6,'Réglages'!$E$4:$E$6,0),'Réglages'!$B$4*MIN($C$24:$J$24)/C24,MAX(0,'Réglages'!$B$4*(1-(C24-MIN($C$24:$J$24))/MIN($C$24:$J$24))),IF(MAX($C$24:$J$24)=MIN($C$24:$J$24),'Réglages'!$B$4,'Réglages'!$B$4*(MAX($C$24:$J$24)-C24)/(MAX($C$24:$J$24)-MIN($C$24:$J$24)))),2))</f>
      </c>
      <c r="D25" s="21">
        <f>IF(D24="","",ROUND(CHOOSE(MATCH('Réglages'!$B$6,'Réglages'!$E$4:$E$6,0),'Réglages'!$B$4*MIN($C$24:$J$24)/D24,MAX(0,'Réglages'!$B$4*(1-(D24-MIN($C$24:$J$24))/MIN($C$24:$J$24))),IF(MAX($C$24:$J$24)=MIN($C$24:$J$24),'Réglages'!$B$4,'Réglages'!$B$4*(MAX($C$24:$J$24)-D24)/(MAX($C$24:$J$24)-MIN($C$24:$J$24)))),2))</f>
      </c>
      <c r="E25" s="21">
        <f>IF(E24="","",ROUND(CHOOSE(MATCH('Réglages'!$B$6,'Réglages'!$E$4:$E$6,0),'Réglages'!$B$4*MIN($C$24:$J$24)/E24,MAX(0,'Réglages'!$B$4*(1-(E24-MIN($C$24:$J$24))/MIN($C$24:$J$24))),IF(MAX($C$24:$J$24)=MIN($C$24:$J$24),'Réglages'!$B$4,'Réglages'!$B$4*(MAX($C$24:$J$24)-E24)/(MAX($C$24:$J$24)-MIN($C$24:$J$24)))),2))</f>
      </c>
      <c r="F25" s="21">
        <f>IF(F24="","",ROUND(CHOOSE(MATCH('Réglages'!$B$6,'Réglages'!$E$4:$E$6,0),'Réglages'!$B$4*MIN($C$24:$J$24)/F24,MAX(0,'Réglages'!$B$4*(1-(F24-MIN($C$24:$J$24))/MIN($C$24:$J$24))),IF(MAX($C$24:$J$24)=MIN($C$24:$J$24),'Réglages'!$B$4,'Réglages'!$B$4*(MAX($C$24:$J$24)-F24)/(MAX($C$24:$J$24)-MIN($C$24:$J$24)))),2))</f>
      </c>
      <c r="G25" s="21">
        <f>IF(G24="","",ROUND(CHOOSE(MATCH('Réglages'!$B$6,'Réglages'!$E$4:$E$6,0),'Réglages'!$B$4*MIN($C$24:$J$24)/G24,MAX(0,'Réglages'!$B$4*(1-(G24-MIN($C$24:$J$24))/MIN($C$24:$J$24))),IF(MAX($C$24:$J$24)=MIN($C$24:$J$24),'Réglages'!$B$4,'Réglages'!$B$4*(MAX($C$24:$J$24)-G24)/(MAX($C$24:$J$24)-MIN($C$24:$J$24)))),2))</f>
      </c>
      <c r="H25" s="21">
        <f>IF(H24="","",ROUND(CHOOSE(MATCH('Réglages'!$B$6,'Réglages'!$E$4:$E$6,0),'Réglages'!$B$4*MIN($C$24:$J$24)/H24,MAX(0,'Réglages'!$B$4*(1-(H24-MIN($C$24:$J$24))/MIN($C$24:$J$24))),IF(MAX($C$24:$J$24)=MIN($C$24:$J$24),'Réglages'!$B$4,'Réglages'!$B$4*(MAX($C$24:$J$24)-H24)/(MAX($C$24:$J$24)-MIN($C$24:$J$24)))),2))</f>
      </c>
      <c r="I25" s="21">
        <f>IF(I24="","",ROUND(CHOOSE(MATCH('Réglages'!$B$6,'Réglages'!$E$4:$E$6,0),'Réglages'!$B$4*MIN($C$24:$J$24)/I24,MAX(0,'Réglages'!$B$4*(1-(I24-MIN($C$24:$J$24))/MIN($C$24:$J$24))),IF(MAX($C$24:$J$24)=MIN($C$24:$J$24),'Réglages'!$B$4,'Réglages'!$B$4*(MAX($C$24:$J$24)-I24)/(MAX($C$24:$J$24)-MIN($C$24:$J$24)))),2))</f>
      </c>
      <c r="J25" s="21">
        <f>IF(J24="","",ROUND(CHOOSE(MATCH('Réglages'!$B$6,'Réglages'!$E$4:$E$6,0),'Réglages'!$B$4*MIN($C$24:$J$24)/J24,MAX(0,'Réglages'!$B$4*(1-(J24-MIN($C$24:$J$24))/MIN($C$24:$J$24))),IF(MAX($C$24:$J$24)=MIN($C$24:$J$24),'Réglages'!$B$4,'Réglages'!$B$4*(MAX($C$24:$J$24)-J24)/(MAX($C$24:$J$24)-MIN($C$24:$J$24)))),2))</f>
      </c>
    </row>
    <row r="26" spans="1:10" x14ac:dyDescent="0.25">
      <c r="A26" s="19" t="s">
        <v>72</v>
      </c>
      <c r="B26" s="20">
        <f>'Réglages'!$B$4+'Réglages'!$B$5</f>
      </c>
      <c r="C26" s="21">
        <f>IF(OR(C22="",C25=""),"",C22+C25)</f>
      </c>
      <c r="D26" s="21">
        <f>IF(OR(D22="",D25=""),"",D22+D25)</f>
      </c>
      <c r="E26" s="21">
        <f>IF(OR(E22="",E25=""),"",E22+E25)</f>
      </c>
      <c r="F26" s="21">
        <f>IF(OR(F22="",F25=""),"",F22+F25)</f>
      </c>
      <c r="G26" s="21">
        <f>IF(OR(G22="",G25=""),"",G22+G25)</f>
      </c>
      <c r="H26" s="21">
        <f>IF(OR(H22="",H25=""),"",H22+H25)</f>
      </c>
      <c r="I26" s="21">
        <f>IF(OR(I22="",I25=""),"",I22+I25)</f>
      </c>
      <c r="J26" s="21">
        <f>IF(OR(J22="",J25=""),"",J22+J25)</f>
      </c>
    </row>
    <row r="27" spans="1:10" x14ac:dyDescent="0.25">
      <c r="A27" s="19" t="s">
        <v>73</v>
      </c>
      <c r="B27" s="22"/>
      <c r="C27" s="24">
        <f>IF(C26="","",RANK(C26,$C$26:$J$26))</f>
      </c>
      <c r="D27" s="24">
        <f>IF(D26="","",RANK(D26,$C$26:$J$26))</f>
      </c>
      <c r="E27" s="24">
        <f>IF(E26="","",RANK(E26,$C$26:$J$26))</f>
      </c>
      <c r="F27" s="24">
        <f>IF(F26="","",RANK(F26,$C$26:$J$26))</f>
      </c>
      <c r="G27" s="24">
        <f>IF(G26="","",RANK(G26,$C$26:$J$26))</f>
      </c>
      <c r="H27" s="24">
        <f>IF(H26="","",RANK(H26,$C$26:$J$26))</f>
      </c>
      <c r="I27" s="24">
        <f>IF(I26="","",RANK(I26,$C$26:$J$26))</f>
      </c>
      <c r="J27" s="24">
        <f>IF(J26="","",RANK(J26,$C$26:$J$26))</f>
      </c>
    </row>
    <row r="29" spans="1:1" x14ac:dyDescent="0.25">
      <c r="A29" s="25" t="s">
        <v>74</v>
      </c>
    </row>
    <row r="30" spans="1:1" x14ac:dyDescent="0.25">
      <c r="A30" s="26" t="s">
        <v>75</v>
      </c>
    </row>
  </sheetData>
  <mergeCells count="1">
    <mergeCell ref="C12:E12"/>
  </mergeCells>
  <dataValidations count="2">
    <dataValidation type="list" allowBlank="1" showErrorMessage="1" errorTitle="Niveau" error="Choisissez un niveau de la liste (Non traité, Insuffisant, Moyen, Bon, Très bon)." sqref="C10:J11">
      <formula1>'Réglages'!$A$15:$A$19</formula1>
    </dataValidation>
    <dataValidation type="list" allowBlank="1" showErrorMessage="1" errorTitle="Niveau" error="Choisissez un niveau de la liste (Non traité, Insuffisant, Moyen, Bon, Très bon)." sqref="C5:J11">
      <formula1>'Réglages'!$A$15:$A$19</formula1>
    </dataValidation>
  </dataValidations>
  <hyperlinks>
    <hyperlink ref="A30" r:id="rId1"/>
  </hyperlinks>
  <pageMargins left="0.7" right="0.7" top="0.75" bottom="0.75" header="0.3" footer="0.3"/>
  <pageSetup orientation="portrait" horizontalDpi="4294967295" verticalDpi="4294967295" scale="100" fitToWidth="1" fitToHeight="1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0" customWidth="1"/>
    <col min="3" max="3" width="14" customWidth="1"/>
    <col min="4" max="4" width="22" customWidth="1"/>
    <col min="5" max="5" width="70" customWidth="1"/>
  </cols>
  <sheetData>
    <row r="1" spans="1:1" x14ac:dyDescent="0.25">
      <c r="A1" s="1" t="s">
        <v>76</v>
      </c>
    </row>
    <row r="2" spans="1:1" x14ac:dyDescent="0.25">
      <c r="A2" s="2" t="s">
        <v>77</v>
      </c>
    </row>
    <row r="4" spans="1:5" x14ac:dyDescent="0.25">
      <c r="A4" s="9" t="s">
        <v>78</v>
      </c>
      <c r="B4" s="9" t="s">
        <v>49</v>
      </c>
      <c r="C4" s="9" t="s">
        <v>34</v>
      </c>
      <c r="D4" s="9" t="s">
        <v>79</v>
      </c>
      <c r="E4" s="9" t="s">
        <v>80</v>
      </c>
    </row>
    <row r="5" spans="1:5" x14ac:dyDescent="0.25">
      <c r="A5" s="27"/>
      <c r="B5" s="27"/>
      <c r="C5" s="27"/>
      <c r="D5" s="27"/>
      <c r="E5" s="28"/>
    </row>
    <row r="6" spans="1:5" x14ac:dyDescent="0.25">
      <c r="A6" s="27"/>
      <c r="B6" s="27"/>
      <c r="C6" s="27"/>
      <c r="D6" s="27"/>
      <c r="E6" s="28"/>
    </row>
    <row r="7" spans="1:5" x14ac:dyDescent="0.25">
      <c r="A7" s="27"/>
      <c r="B7" s="27"/>
      <c r="C7" s="27"/>
      <c r="D7" s="27"/>
      <c r="E7" s="28"/>
    </row>
    <row r="8" spans="1:5" x14ac:dyDescent="0.25">
      <c r="A8" s="27"/>
      <c r="B8" s="27"/>
      <c r="C8" s="27"/>
      <c r="D8" s="27"/>
      <c r="E8" s="28"/>
    </row>
    <row r="9" spans="1:5" x14ac:dyDescent="0.25">
      <c r="A9" s="27"/>
      <c r="B9" s="27"/>
      <c r="C9" s="27"/>
      <c r="D9" s="27"/>
      <c r="E9" s="28"/>
    </row>
    <row r="10" spans="1:5" x14ac:dyDescent="0.25">
      <c r="A10" s="27"/>
      <c r="B10" s="27"/>
      <c r="C10" s="27"/>
      <c r="D10" s="27"/>
      <c r="E10" s="28"/>
    </row>
    <row r="11" spans="1:5" x14ac:dyDescent="0.25">
      <c r="A11" s="27"/>
      <c r="B11" s="27"/>
      <c r="C11" s="27"/>
      <c r="D11" s="27"/>
      <c r="E11" s="28"/>
    </row>
    <row r="12" spans="1:5" x14ac:dyDescent="0.25">
      <c r="A12" s="27"/>
      <c r="B12" s="27"/>
      <c r="C12" s="27"/>
      <c r="D12" s="27"/>
      <c r="E12" s="28"/>
    </row>
    <row r="13" spans="1:5" x14ac:dyDescent="0.25">
      <c r="A13" s="27"/>
      <c r="B13" s="27"/>
      <c r="C13" s="27"/>
      <c r="D13" s="27"/>
      <c r="E13" s="28"/>
    </row>
    <row r="14" spans="1:5" x14ac:dyDescent="0.25">
      <c r="A14" s="27"/>
      <c r="B14" s="27"/>
      <c r="C14" s="27"/>
      <c r="D14" s="27"/>
      <c r="E14" s="28"/>
    </row>
    <row r="15" spans="1:5" x14ac:dyDescent="0.25">
      <c r="A15" s="27"/>
      <c r="B15" s="27"/>
      <c r="C15" s="27"/>
      <c r="D15" s="27"/>
      <c r="E15" s="28"/>
    </row>
    <row r="16" spans="1:5" x14ac:dyDescent="0.25">
      <c r="A16" s="27"/>
      <c r="B16" s="27"/>
      <c r="C16" s="27"/>
      <c r="D16" s="27"/>
      <c r="E16" s="28"/>
    </row>
    <row r="17" spans="1:5" x14ac:dyDescent="0.25">
      <c r="A17" s="27"/>
      <c r="B17" s="27"/>
      <c r="C17" s="27"/>
      <c r="D17" s="27"/>
      <c r="E17" s="28"/>
    </row>
    <row r="18" spans="1:5" x14ac:dyDescent="0.25">
      <c r="A18" s="27"/>
      <c r="B18" s="27"/>
      <c r="C18" s="27"/>
      <c r="D18" s="27"/>
      <c r="E18" s="28"/>
    </row>
    <row r="19" spans="1:5" x14ac:dyDescent="0.25">
      <c r="A19" s="27"/>
      <c r="B19" s="27"/>
      <c r="C19" s="27"/>
      <c r="D19" s="27"/>
      <c r="E19" s="28"/>
    </row>
    <row r="20" spans="1:5" x14ac:dyDescent="0.25">
      <c r="A20" s="27"/>
      <c r="B20" s="27"/>
      <c r="C20" s="27"/>
      <c r="D20" s="27"/>
      <c r="E20" s="28"/>
    </row>
    <row r="21" spans="1:5" x14ac:dyDescent="0.25">
      <c r="A21" s="27"/>
      <c r="B21" s="27"/>
      <c r="C21" s="27"/>
      <c r="D21" s="27"/>
      <c r="E21" s="28"/>
    </row>
    <row r="22" spans="1:5" x14ac:dyDescent="0.25">
      <c r="A22" s="27"/>
      <c r="B22" s="27"/>
      <c r="C22" s="27"/>
      <c r="D22" s="27"/>
      <c r="E22" s="28"/>
    </row>
    <row r="23" spans="1:5" x14ac:dyDescent="0.25">
      <c r="A23" s="27"/>
      <c r="B23" s="27"/>
      <c r="C23" s="27"/>
      <c r="D23" s="27"/>
      <c r="E23" s="28"/>
    </row>
    <row r="24" spans="1:5" x14ac:dyDescent="0.25">
      <c r="A24" s="27"/>
      <c r="B24" s="27"/>
      <c r="C24" s="27"/>
      <c r="D24" s="27"/>
      <c r="E24" s="28"/>
    </row>
    <row r="25" spans="1:5" x14ac:dyDescent="0.25">
      <c r="A25" s="27"/>
      <c r="B25" s="27"/>
      <c r="C25" s="27"/>
      <c r="D25" s="27"/>
      <c r="E25" s="28"/>
    </row>
    <row r="26" spans="1:5" x14ac:dyDescent="0.25">
      <c r="A26" s="27"/>
      <c r="B26" s="27"/>
      <c r="C26" s="27"/>
      <c r="D26" s="27"/>
      <c r="E26" s="28"/>
    </row>
    <row r="27" spans="1:5" x14ac:dyDescent="0.25">
      <c r="A27" s="27"/>
      <c r="B27" s="27"/>
      <c r="C27" s="27"/>
      <c r="D27" s="27"/>
      <c r="E27" s="28"/>
    </row>
    <row r="28" spans="1:5" x14ac:dyDescent="0.25">
      <c r="A28" s="27"/>
      <c r="B28" s="27"/>
      <c r="C28" s="27"/>
      <c r="D28" s="27"/>
      <c r="E28" s="28"/>
    </row>
    <row r="29" spans="1:5" x14ac:dyDescent="0.25">
      <c r="A29" s="27"/>
      <c r="B29" s="27"/>
      <c r="C29" s="27"/>
      <c r="D29" s="27"/>
      <c r="E29" s="28"/>
    </row>
    <row r="30" spans="1:5" x14ac:dyDescent="0.25">
      <c r="A30" s="27"/>
      <c r="B30" s="27"/>
      <c r="C30" s="27"/>
      <c r="D30" s="27"/>
      <c r="E30" s="28"/>
    </row>
    <row r="31" spans="1:5" x14ac:dyDescent="0.25">
      <c r="A31" s="27"/>
      <c r="B31" s="27"/>
      <c r="C31" s="27"/>
      <c r="D31" s="27"/>
      <c r="E31" s="28"/>
    </row>
    <row r="32" spans="1:5" x14ac:dyDescent="0.25">
      <c r="A32" s="27"/>
      <c r="B32" s="27"/>
      <c r="C32" s="27"/>
      <c r="D32" s="27"/>
      <c r="E32" s="28"/>
    </row>
    <row r="33" spans="1:5" x14ac:dyDescent="0.25">
      <c r="A33" s="27"/>
      <c r="B33" s="27"/>
      <c r="C33" s="27"/>
      <c r="D33" s="27"/>
      <c r="E33" s="28"/>
    </row>
    <row r="34" spans="1:5" x14ac:dyDescent="0.25">
      <c r="A34" s="27"/>
      <c r="B34" s="27"/>
      <c r="C34" s="27"/>
      <c r="D34" s="27"/>
      <c r="E34" s="28"/>
    </row>
    <row r="35" spans="1:5" x14ac:dyDescent="0.25">
      <c r="A35" s="27"/>
      <c r="B35" s="27"/>
      <c r="C35" s="27"/>
      <c r="D35" s="27"/>
      <c r="E35" s="28"/>
    </row>
    <row r="36" spans="1:5" x14ac:dyDescent="0.25">
      <c r="A36" s="27"/>
      <c r="B36" s="27"/>
      <c r="C36" s="27"/>
      <c r="D36" s="27"/>
      <c r="E36" s="28"/>
    </row>
    <row r="37" spans="1:5" x14ac:dyDescent="0.25">
      <c r="A37" s="27"/>
      <c r="B37" s="27"/>
      <c r="C37" s="27"/>
      <c r="D37" s="27"/>
      <c r="E37" s="28"/>
    </row>
    <row r="38" spans="1:5" x14ac:dyDescent="0.25">
      <c r="A38" s="27"/>
      <c r="B38" s="27"/>
      <c r="C38" s="27"/>
      <c r="D38" s="27"/>
      <c r="E38" s="28"/>
    </row>
    <row r="39" spans="1:5" x14ac:dyDescent="0.25">
      <c r="A39" s="27"/>
      <c r="B39" s="27"/>
      <c r="C39" s="27"/>
      <c r="D39" s="27"/>
      <c r="E39" s="28"/>
    </row>
    <row r="40" spans="1:5" x14ac:dyDescent="0.25">
      <c r="A40" s="27"/>
      <c r="B40" s="27"/>
      <c r="C40" s="27"/>
      <c r="D40" s="27"/>
      <c r="E40" s="28"/>
    </row>
    <row r="41" spans="1:5" x14ac:dyDescent="0.25">
      <c r="A41" s="27"/>
      <c r="B41" s="27"/>
      <c r="C41" s="27"/>
      <c r="D41" s="27"/>
      <c r="E41" s="28"/>
    </row>
    <row r="42" spans="1:5" x14ac:dyDescent="0.25">
      <c r="A42" s="27"/>
      <c r="B42" s="27"/>
      <c r="C42" s="27"/>
      <c r="D42" s="27"/>
      <c r="E42" s="28"/>
    </row>
    <row r="43" spans="1:5" x14ac:dyDescent="0.25">
      <c r="A43" s="27"/>
      <c r="B43" s="27"/>
      <c r="C43" s="27"/>
      <c r="D43" s="27"/>
      <c r="E43" s="28"/>
    </row>
    <row r="44" spans="1:5" x14ac:dyDescent="0.25">
      <c r="A44" s="27"/>
      <c r="B44" s="27"/>
      <c r="C44" s="27"/>
      <c r="D44" s="27"/>
      <c r="E44" s="28"/>
    </row>
    <row r="45" spans="1:5" x14ac:dyDescent="0.25">
      <c r="A45" s="27"/>
      <c r="B45" s="27"/>
      <c r="C45" s="27"/>
      <c r="D45" s="27"/>
      <c r="E45" s="28"/>
    </row>
    <row r="46" spans="1:5" x14ac:dyDescent="0.25">
      <c r="A46" s="27"/>
      <c r="B46" s="27"/>
      <c r="C46" s="27"/>
      <c r="D46" s="27"/>
      <c r="E46" s="28"/>
    </row>
    <row r="47" spans="1:5" x14ac:dyDescent="0.25">
      <c r="A47" s="27"/>
      <c r="B47" s="27"/>
      <c r="C47" s="27"/>
      <c r="D47" s="27"/>
      <c r="E47" s="28"/>
    </row>
    <row r="48" spans="1:5" x14ac:dyDescent="0.25">
      <c r="A48" s="27"/>
      <c r="B48" s="27"/>
      <c r="C48" s="27"/>
      <c r="D48" s="27"/>
      <c r="E48" s="28"/>
    </row>
    <row r="49" spans="1:5" x14ac:dyDescent="0.25">
      <c r="A49" s="27"/>
      <c r="B49" s="27"/>
      <c r="C49" s="27"/>
      <c r="D49" s="27"/>
      <c r="E49" s="28"/>
    </row>
    <row r="50" spans="1:5" x14ac:dyDescent="0.25">
      <c r="A50" s="27"/>
      <c r="B50" s="27"/>
      <c r="C50" s="27"/>
      <c r="D50" s="27"/>
      <c r="E50" s="28"/>
    </row>
    <row r="51" spans="1:5" x14ac:dyDescent="0.25">
      <c r="A51" s="27"/>
      <c r="B51" s="27"/>
      <c r="C51" s="27"/>
      <c r="D51" s="27"/>
      <c r="E51" s="28"/>
    </row>
    <row r="52" spans="1:5" x14ac:dyDescent="0.25">
      <c r="A52" s="27"/>
      <c r="B52" s="27"/>
      <c r="C52" s="27"/>
      <c r="D52" s="27"/>
      <c r="E52" s="28"/>
    </row>
    <row r="53" spans="1:5" x14ac:dyDescent="0.25">
      <c r="A53" s="27"/>
      <c r="B53" s="27"/>
      <c r="C53" s="27"/>
      <c r="D53" s="27"/>
      <c r="E53" s="28"/>
    </row>
    <row r="54" spans="1:5" x14ac:dyDescent="0.25">
      <c r="A54" s="27"/>
      <c r="B54" s="27"/>
      <c r="C54" s="27"/>
      <c r="D54" s="27"/>
      <c r="E54" s="28"/>
    </row>
    <row r="55" spans="1:5" x14ac:dyDescent="0.25">
      <c r="A55" s="27"/>
      <c r="B55" s="27"/>
      <c r="C55" s="27"/>
      <c r="D55" s="27"/>
      <c r="E55" s="28"/>
    </row>
    <row r="56" spans="1:5" x14ac:dyDescent="0.25">
      <c r="A56" s="27"/>
      <c r="B56" s="27"/>
      <c r="C56" s="27"/>
      <c r="D56" s="27"/>
      <c r="E56" s="28"/>
    </row>
    <row r="57" spans="1:5" x14ac:dyDescent="0.25">
      <c r="A57" s="27"/>
      <c r="B57" s="27"/>
      <c r="C57" s="27"/>
      <c r="D57" s="27"/>
      <c r="E57" s="28"/>
    </row>
    <row r="58" spans="1:5" x14ac:dyDescent="0.25">
      <c r="A58" s="27"/>
      <c r="B58" s="27"/>
      <c r="C58" s="27"/>
      <c r="D58" s="27"/>
      <c r="E58" s="28"/>
    </row>
    <row r="59" spans="1:5" x14ac:dyDescent="0.25">
      <c r="A59" s="27"/>
      <c r="B59" s="27"/>
      <c r="C59" s="27"/>
      <c r="D59" s="27"/>
      <c r="E59" s="28"/>
    </row>
    <row r="60" spans="1:5" x14ac:dyDescent="0.25">
      <c r="A60" s="27"/>
      <c r="B60" s="27"/>
      <c r="C60" s="27"/>
      <c r="D60" s="27"/>
      <c r="E60" s="28"/>
    </row>
  </sheetData>
  <dataValidations count="6">
    <dataValidation type="list" allowBlank="1" sqref="A10:A60">
      <formula1>'Notation'!$C$4:$J$4</formula1>
    </dataValidation>
    <dataValidation type="list" allowBlank="1" sqref="A5:A60">
      <formula1>'Notation'!$C$4:$J$4</formula1>
    </dataValidation>
    <dataValidation type="list" allowBlank="1" sqref="B10:B60">
      <formula1>'Notation'!$A$5:$A$11</formula1>
    </dataValidation>
    <dataValidation type="list" allowBlank="1" sqref="B5:B60">
      <formula1>'Notation'!$A$5:$A$11</formula1>
    </dataValidation>
    <dataValidation type="list" allowBlank="1" sqref="C10:C60">
      <formula1>'Réglages'!$A$15:$A$19</formula1>
    </dataValidation>
    <dataValidation type="list" allowBlank="1" sqref="C5:C60">
      <formula1>'Réglages'!$A$15:$A$19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d'emploi</vt:lpstr>
      <vt:lpstr>Réglages</vt:lpstr>
      <vt:lpstr>Notation</vt:lpstr>
      <vt:lpstr>Justifications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Arkivia (TBCD)</dc:creator>
  <dc:title/>
  <dc:subject/>
  <dc:description/>
  <cp:keywords/>
  <cp:category/>
  <cp:lastModifiedBy>Unknown</cp:lastModifiedBy>
  <dcterms:created xsi:type="dcterms:W3CDTF">2026-11-05T14:29:26Z</dcterms:created>
  <dcterms:modified xsi:type="dcterms:W3CDTF">2026-11-05T14:29:26Z</dcterms:modified>
</cp:coreProperties>
</file>